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20115" windowHeight="7245"/>
  </bookViews>
  <sheets>
    <sheet name="comparison" sheetId="1" r:id="rId1"/>
  </sheets>
  <calcPr calcId="145621"/>
</workbook>
</file>

<file path=xl/calcChain.xml><?xml version="1.0" encoding="utf-8"?>
<calcChain xmlns="http://schemas.openxmlformats.org/spreadsheetml/2006/main">
  <c r="B5" i="1" l="1"/>
  <c r="C22" i="1"/>
  <c r="D22" i="1"/>
  <c r="B22" i="1"/>
  <c r="C5" i="1"/>
  <c r="D5" i="1"/>
  <c r="C6" i="1" l="1"/>
  <c r="C8" i="1"/>
  <c r="C7" i="1"/>
  <c r="B6" i="1"/>
  <c r="B7" i="1"/>
  <c r="D6" i="1"/>
  <c r="D7" i="1"/>
  <c r="B8" i="1" l="1"/>
  <c r="B9" i="1" s="1"/>
  <c r="B24" i="1" s="1"/>
  <c r="D8" i="1"/>
  <c r="D9" i="1" s="1"/>
  <c r="D24" i="1" s="1"/>
  <c r="C9" i="1"/>
  <c r="C24" i="1" s="1"/>
  <c r="C25" i="1" s="1"/>
  <c r="C26" i="1" l="1"/>
  <c r="C27" i="1" s="1"/>
  <c r="D26" i="1"/>
  <c r="D25" i="1"/>
  <c r="B26" i="1"/>
  <c r="B25" i="1"/>
  <c r="C28" i="1"/>
  <c r="C29" i="1" l="1"/>
  <c r="D29" i="1"/>
  <c r="D28" i="1"/>
  <c r="D27" i="1"/>
  <c r="B28" i="1"/>
  <c r="B27" i="1"/>
  <c r="B29" i="1"/>
</calcChain>
</file>

<file path=xl/sharedStrings.xml><?xml version="1.0" encoding="utf-8"?>
<sst xmlns="http://schemas.openxmlformats.org/spreadsheetml/2006/main" count="32" uniqueCount="32">
  <si>
    <t>FIRE comparison</t>
  </si>
  <si>
    <t>Low</t>
  </si>
  <si>
    <t>Middle</t>
  </si>
  <si>
    <t>High</t>
  </si>
  <si>
    <t>Income</t>
  </si>
  <si>
    <t>401K at 15%</t>
  </si>
  <si>
    <t>Net</t>
  </si>
  <si>
    <t>Monthly</t>
  </si>
  <si>
    <t>Health</t>
  </si>
  <si>
    <t>Food</t>
  </si>
  <si>
    <t>Student Loans</t>
  </si>
  <si>
    <t>Entertainment</t>
  </si>
  <si>
    <t>Total Expenses</t>
  </si>
  <si>
    <t>Left over</t>
  </si>
  <si>
    <t>Annual savings</t>
  </si>
  <si>
    <t>Over 10 years</t>
  </si>
  <si>
    <t>Savings Rate</t>
  </si>
  <si>
    <t>Invested at 8%, 10 years</t>
  </si>
  <si>
    <t>Invested at 8%, 20 years</t>
  </si>
  <si>
    <t>Clothing</t>
  </si>
  <si>
    <t>Teacher</t>
  </si>
  <si>
    <t>Case Version</t>
  </si>
  <si>
    <t>Taxes Fed</t>
  </si>
  <si>
    <t>State Taxes</t>
  </si>
  <si>
    <t>Tech  Worker</t>
  </si>
  <si>
    <t>Mortgage</t>
  </si>
  <si>
    <t>Property Taxes</t>
  </si>
  <si>
    <t>Auto Insurance</t>
  </si>
  <si>
    <t>Car payment</t>
  </si>
  <si>
    <t>Gasoline</t>
  </si>
  <si>
    <t>Finance</t>
  </si>
  <si>
    <t>Home Insurance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</si>
</sst>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$&quot;#,##0_);[Red]\(&quot;$&quot;#,##0\)"/>
    <numFmt numFmtId="43" formatCode="_(* #,##0.00_);_(* \(#,##0.00\);_(* &quot;-&quot;??_);_(@_)"/>
    <numFmt numFmtId="165" formatCode="_(* #,##0_);_(* \(#,##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">
    <xf numFmtId="0" fontId="0" fillId="0" borderId="0" xfId="0"/>
    <xf numFmtId="165" fontId="0" fillId="0" borderId="0" xfId="1" applyNumberFormat="1" applyFont="1"/>
    <xf numFmtId="165" fontId="0" fillId="0" borderId="0" xfId="0" applyNumberFormat="1"/>
    <xf numFmtId="0" fontId="0" fillId="0" borderId="1" xfId="0" applyBorder="1"/>
    <xf numFmtId="0" fontId="0" fillId="2" borderId="0" xfId="0" applyFill="1"/>
    <xf numFmtId="0" fontId="2" fillId="2" borderId="1" xfId="0" applyFont="1" applyFill="1" applyBorder="1"/>
    <xf numFmtId="0" fontId="2" fillId="0" borderId="0" xfId="0" applyFont="1"/>
    <xf numFmtId="6" fontId="0" fillId="0" borderId="0" xfId="0" applyNumberFormat="1"/>
    <xf numFmtId="165" fontId="0" fillId="0" borderId="1" xfId="1" applyNumberFormat="1" applyFont="1" applyBorder="1"/>
    <xf numFmtId="165" fontId="2" fillId="0" borderId="0" xfId="1" applyNumberFormat="1" applyFont="1"/>
    <xf numFmtId="9" fontId="0" fillId="2" borderId="0" xfId="2" applyFont="1" applyFill="1"/>
    <xf numFmtId="6" fontId="0" fillId="2" borderId="0" xfId="0" applyNumberFormat="1" applyFill="1"/>
    <xf numFmtId="0" fontId="2" fillId="0" borderId="0" xfId="0" applyFont="1" applyFill="1" applyBorder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zoomScale="80" zoomScaleNormal="80" workbookViewId="0">
      <selection activeCell="C32" sqref="C32"/>
    </sheetView>
  </sheetViews>
  <sheetFormatPr defaultRowHeight="15" x14ac:dyDescent="0.25"/>
  <cols>
    <col min="1" max="1" width="23.42578125" customWidth="1"/>
    <col min="2" max="2" width="11.5703125" bestFit="1" customWidth="1"/>
    <col min="3" max="3" width="13.28515625" customWidth="1"/>
    <col min="4" max="4" width="14.85546875" customWidth="1"/>
  </cols>
  <sheetData>
    <row r="1" spans="1:7" x14ac:dyDescent="0.25">
      <c r="A1" s="6" t="s">
        <v>0</v>
      </c>
    </row>
    <row r="2" spans="1:7" x14ac:dyDescent="0.25">
      <c r="B2" s="6" t="s">
        <v>20</v>
      </c>
      <c r="C2" s="6" t="s">
        <v>30</v>
      </c>
      <c r="D2" s="6" t="s">
        <v>24</v>
      </c>
    </row>
    <row r="3" spans="1:7" x14ac:dyDescent="0.25">
      <c r="A3" s="5" t="s">
        <v>21</v>
      </c>
      <c r="B3" s="5" t="s">
        <v>1</v>
      </c>
      <c r="C3" s="5" t="s">
        <v>2</v>
      </c>
      <c r="D3" s="5" t="s">
        <v>3</v>
      </c>
      <c r="G3" s="12"/>
    </row>
    <row r="4" spans="1:7" x14ac:dyDescent="0.25">
      <c r="A4" t="s">
        <v>4</v>
      </c>
      <c r="B4" s="1">
        <v>52000</v>
      </c>
      <c r="C4" s="1">
        <v>95000</v>
      </c>
      <c r="D4" s="1">
        <v>140000</v>
      </c>
    </row>
    <row r="5" spans="1:7" x14ac:dyDescent="0.25">
      <c r="A5" t="s">
        <v>5</v>
      </c>
      <c r="B5" s="1">
        <f>B4*0.85</f>
        <v>44200</v>
      </c>
      <c r="C5" s="1">
        <f t="shared" ref="C5:D5" si="0">C4*0.85</f>
        <v>80750</v>
      </c>
      <c r="D5" s="1">
        <f t="shared" si="0"/>
        <v>119000</v>
      </c>
    </row>
    <row r="6" spans="1:7" x14ac:dyDescent="0.25">
      <c r="A6" t="s">
        <v>22</v>
      </c>
      <c r="B6" s="1">
        <f>B5*0.15</f>
        <v>6630</v>
      </c>
      <c r="C6" s="1">
        <f>C5*0.28</f>
        <v>22610.000000000004</v>
      </c>
      <c r="D6" s="1">
        <f>D5*0.35</f>
        <v>41650</v>
      </c>
    </row>
    <row r="7" spans="1:7" x14ac:dyDescent="0.25">
      <c r="A7" t="s">
        <v>23</v>
      </c>
      <c r="B7" s="1">
        <f>B5*0.05</f>
        <v>2210</v>
      </c>
      <c r="C7" s="1">
        <f t="shared" ref="C7:D7" si="1">C5*0.05</f>
        <v>4037.5</v>
      </c>
      <c r="D7" s="1">
        <f t="shared" si="1"/>
        <v>5950</v>
      </c>
    </row>
    <row r="8" spans="1:7" x14ac:dyDescent="0.25">
      <c r="A8" s="3" t="s">
        <v>6</v>
      </c>
      <c r="B8" s="8">
        <f>B5-B6-B7</f>
        <v>35360</v>
      </c>
      <c r="C8" s="8">
        <f t="shared" ref="C8:D8" si="2">C5-C6-C7</f>
        <v>54102.5</v>
      </c>
      <c r="D8" s="8">
        <f t="shared" si="2"/>
        <v>71400</v>
      </c>
    </row>
    <row r="9" spans="1:7" x14ac:dyDescent="0.25">
      <c r="A9" s="6" t="s">
        <v>7</v>
      </c>
      <c r="B9" s="9">
        <f>B8/12</f>
        <v>2946.6666666666665</v>
      </c>
      <c r="C9" s="9">
        <f t="shared" ref="C9:D9" si="3">C8/12</f>
        <v>4508.541666666667</v>
      </c>
      <c r="D9" s="9">
        <f t="shared" si="3"/>
        <v>5950</v>
      </c>
    </row>
    <row r="11" spans="1:7" x14ac:dyDescent="0.25">
      <c r="A11" t="s">
        <v>25</v>
      </c>
      <c r="B11">
        <v>1200</v>
      </c>
      <c r="C11">
        <v>1600</v>
      </c>
      <c r="D11">
        <v>1600</v>
      </c>
    </row>
    <row r="12" spans="1:7" x14ac:dyDescent="0.25">
      <c r="A12" t="s">
        <v>26</v>
      </c>
      <c r="B12">
        <v>200</v>
      </c>
      <c r="C12">
        <v>300</v>
      </c>
      <c r="D12">
        <v>300</v>
      </c>
    </row>
    <row r="13" spans="1:7" x14ac:dyDescent="0.25">
      <c r="A13" t="s">
        <v>31</v>
      </c>
      <c r="B13">
        <v>50</v>
      </c>
      <c r="C13">
        <v>80</v>
      </c>
      <c r="D13">
        <v>80</v>
      </c>
    </row>
    <row r="14" spans="1:7" x14ac:dyDescent="0.25">
      <c r="A14" t="s">
        <v>29</v>
      </c>
      <c r="B14">
        <v>200</v>
      </c>
      <c r="C14">
        <v>200</v>
      </c>
      <c r="D14">
        <v>200</v>
      </c>
    </row>
    <row r="15" spans="1:7" x14ac:dyDescent="0.25">
      <c r="A15" t="s">
        <v>27</v>
      </c>
      <c r="B15">
        <v>100</v>
      </c>
      <c r="C15">
        <v>100</v>
      </c>
      <c r="D15">
        <v>100</v>
      </c>
    </row>
    <row r="16" spans="1:7" x14ac:dyDescent="0.25">
      <c r="A16" t="s">
        <v>28</v>
      </c>
      <c r="B16">
        <v>200</v>
      </c>
      <c r="C16">
        <v>350</v>
      </c>
      <c r="D16">
        <v>350</v>
      </c>
    </row>
    <row r="17" spans="1:4" x14ac:dyDescent="0.25">
      <c r="A17" t="s">
        <v>8</v>
      </c>
      <c r="B17">
        <v>100</v>
      </c>
      <c r="C17">
        <v>100</v>
      </c>
      <c r="D17">
        <v>100</v>
      </c>
    </row>
    <row r="18" spans="1:4" x14ac:dyDescent="0.25">
      <c r="A18" t="s">
        <v>9</v>
      </c>
      <c r="B18">
        <v>200</v>
      </c>
      <c r="C18">
        <v>250</v>
      </c>
      <c r="D18">
        <v>250</v>
      </c>
    </row>
    <row r="19" spans="1:4" x14ac:dyDescent="0.25">
      <c r="A19" t="s">
        <v>10</v>
      </c>
      <c r="B19">
        <v>350</v>
      </c>
      <c r="C19">
        <v>350</v>
      </c>
      <c r="D19">
        <v>350</v>
      </c>
    </row>
    <row r="20" spans="1:4" x14ac:dyDescent="0.25">
      <c r="A20" t="s">
        <v>11</v>
      </c>
      <c r="B20">
        <v>100</v>
      </c>
      <c r="C20">
        <v>150</v>
      </c>
      <c r="D20">
        <v>150</v>
      </c>
    </row>
    <row r="21" spans="1:4" x14ac:dyDescent="0.25">
      <c r="A21" s="3" t="s">
        <v>19</v>
      </c>
      <c r="B21" s="3">
        <v>50</v>
      </c>
      <c r="C21" s="3">
        <v>100</v>
      </c>
      <c r="D21" s="3">
        <v>100</v>
      </c>
    </row>
    <row r="22" spans="1:4" x14ac:dyDescent="0.25">
      <c r="A22" t="s">
        <v>12</v>
      </c>
      <c r="B22">
        <f>SUM(B11:B21)</f>
        <v>2750</v>
      </c>
      <c r="C22">
        <f>SUM(C11:C21)</f>
        <v>3580</v>
      </c>
      <c r="D22">
        <f>SUM(D11:D21)</f>
        <v>3580</v>
      </c>
    </row>
    <row r="24" spans="1:4" x14ac:dyDescent="0.25">
      <c r="A24" s="6" t="s">
        <v>13</v>
      </c>
      <c r="B24" s="9">
        <f>B9-B22</f>
        <v>196.66666666666652</v>
      </c>
      <c r="C24" s="9">
        <f>C9-C22</f>
        <v>928.54166666666697</v>
      </c>
      <c r="D24" s="9">
        <f>D9-D22</f>
        <v>2370</v>
      </c>
    </row>
    <row r="25" spans="1:4" x14ac:dyDescent="0.25">
      <c r="A25" s="4" t="s">
        <v>16</v>
      </c>
      <c r="B25" s="10">
        <f>B24/B9</f>
        <v>6.6742081447963758E-2</v>
      </c>
      <c r="C25" s="10">
        <f>C24/C9</f>
        <v>0.20595166581950933</v>
      </c>
      <c r="D25" s="10">
        <f>D24/D9</f>
        <v>0.39831932773109241</v>
      </c>
    </row>
    <row r="26" spans="1:4" x14ac:dyDescent="0.25">
      <c r="A26" t="s">
        <v>14</v>
      </c>
      <c r="B26" s="2">
        <f>B24*12</f>
        <v>2359.9999999999982</v>
      </c>
      <c r="C26" s="2">
        <f t="shared" ref="C26:D26" si="4">C24*12</f>
        <v>11142.500000000004</v>
      </c>
      <c r="D26" s="2">
        <f t="shared" si="4"/>
        <v>28440</v>
      </c>
    </row>
    <row r="27" spans="1:4" x14ac:dyDescent="0.25">
      <c r="A27" t="s">
        <v>15</v>
      </c>
      <c r="B27" s="2">
        <f>B26*10</f>
        <v>23599.999999999982</v>
      </c>
      <c r="C27" s="2">
        <f t="shared" ref="C27:D27" si="5">C26*10</f>
        <v>111425.00000000003</v>
      </c>
      <c r="D27" s="2">
        <f t="shared" si="5"/>
        <v>284400</v>
      </c>
    </row>
    <row r="28" spans="1:4" x14ac:dyDescent="0.25">
      <c r="A28" t="s">
        <v>17</v>
      </c>
      <c r="B28" s="7">
        <f>FV(0.08/12,120,B26/12*-1,0)</f>
        <v>35979.386919069046</v>
      </c>
      <c r="C28" s="7">
        <f t="shared" ref="C28:D28" si="6">FV(0.08/12,120,C26/12*-1,0)</f>
        <v>169873.01641768104</v>
      </c>
      <c r="D28" s="7">
        <f t="shared" si="6"/>
        <v>433582.10338064592</v>
      </c>
    </row>
    <row r="29" spans="1:4" x14ac:dyDescent="0.25">
      <c r="A29" s="4" t="s">
        <v>18</v>
      </c>
      <c r="B29" s="11">
        <f>FV(0.08/12,240,B26/12*-1,0)</f>
        <v>115840.68173888647</v>
      </c>
      <c r="C29" s="11">
        <f t="shared" ref="C29:D29" si="7">FV(0.08/12,240,C26/12*-1,0)</f>
        <v>546929.99842184072</v>
      </c>
      <c r="D29" s="11">
        <f t="shared" si="7"/>
        <v>1395978.3850228533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comparison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Pauly</dc:creator>
  <cp:lastModifiedBy>Pauly</cp:lastModifiedBy>
  <dcterms:created xsi:type="dcterms:W3CDTF">2019-09-16T03:27:19Z</dcterms:created>
  <dcterms:modified xsi:type="dcterms:W3CDTF">2019-09-21T18:45:45Z</dcterms:modified>
</cp:coreProperties>
</file>